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Volumes/SportsMarketing/Economic Calculations/"/>
    </mc:Choice>
  </mc:AlternateContent>
  <bookViews>
    <workbookView xWindow="9560" yWindow="3900" windowWidth="25780" windowHeight="14720"/>
  </bookViews>
  <sheets>
    <sheet name="Sample-Single Event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2" l="1"/>
  <c r="C7" i="2"/>
  <c r="C10" i="2"/>
  <c r="C12" i="2"/>
  <c r="C22" i="2"/>
  <c r="C24" i="2"/>
  <c r="C14" i="2"/>
  <c r="C16" i="2"/>
  <c r="C19" i="2"/>
  <c r="C21" i="2"/>
  <c r="C26" i="2"/>
  <c r="C34" i="2"/>
  <c r="C27" i="2"/>
</calcChain>
</file>

<file path=xl/sharedStrings.xml><?xml version="1.0" encoding="utf-8"?>
<sst xmlns="http://schemas.openxmlformats.org/spreadsheetml/2006/main" count="59" uniqueCount="37">
  <si>
    <t>Average Length of Stay</t>
  </si>
  <si>
    <t>Number of Events</t>
  </si>
  <si>
    <t>Category</t>
  </si>
  <si>
    <t>Assumption</t>
  </si>
  <si>
    <t>Attendance Characteristics</t>
  </si>
  <si>
    <t>Total Attendees (Spectators &amp; Participants)</t>
  </si>
  <si>
    <t>Total Participants</t>
  </si>
  <si>
    <t>Average Household Travel Party Size</t>
  </si>
  <si>
    <t>Percentage Staying Overnight in a Hotel/Motel</t>
  </si>
  <si>
    <t>Total Overnight Attendee Days</t>
  </si>
  <si>
    <t>People Per Room</t>
  </si>
  <si>
    <t>Number of Room Nights</t>
  </si>
  <si>
    <t>Total Room Nights</t>
  </si>
  <si>
    <t>Attendee Spending Outside the Venue</t>
  </si>
  <si>
    <t>Average Spending Per Person Per Day</t>
  </si>
  <si>
    <t>Daytripper Attendee Days</t>
  </si>
  <si>
    <t>Average Spending Per Organization Per Event</t>
  </si>
  <si>
    <t>Grand Total - Direct Spending</t>
  </si>
  <si>
    <t xml:space="preserve">All of the above assumptions used in the hypothetical sample </t>
  </si>
  <si>
    <t>Spending totals are rounded to the nearest thousand.</t>
  </si>
  <si>
    <t>Hypothetical Sample Event Based on Averages</t>
  </si>
  <si>
    <t xml:space="preserve">Notes:  </t>
  </si>
  <si>
    <t>calculation reflect the averages from all survey respondents.</t>
  </si>
  <si>
    <t>Event Organizer/Producer Spending in the State</t>
  </si>
  <si>
    <t>Total Direct Spending - Overnight Attendees</t>
  </si>
  <si>
    <t>Total Direct Spending - Daytripper Attendees</t>
  </si>
  <si>
    <t>Total Direct Spending - All Attendees</t>
  </si>
  <si>
    <t>Weighted Average - Direct Spending Per Attendee</t>
  </si>
  <si>
    <t>Above amounts only reflect direct spending - no indirect or</t>
  </si>
  <si>
    <t>induced impacts and no tax revenues.</t>
  </si>
  <si>
    <t>Total Direct Spending - Event Organizer/Producer</t>
  </si>
  <si>
    <t>Overnight Attendees</t>
  </si>
  <si>
    <t>Input</t>
  </si>
  <si>
    <t>Input if known, otherwise use average from surveys</t>
  </si>
  <si>
    <t>Notes</t>
  </si>
  <si>
    <t>Calculation</t>
  </si>
  <si>
    <t>Based on survey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</si>
</sst>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 x14ac:knownFonts="1">
    <font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164" fontId="3" fillId="2" borderId="3" xfId="1" applyNumberFormat="1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4" fillId="2" borderId="3" xfId="0" applyFont="1" applyFill="1" applyBorder="1"/>
    <xf numFmtId="0" fontId="3" fillId="2" borderId="0" xfId="0" applyFont="1" applyFill="1" applyBorder="1"/>
    <xf numFmtId="0" fontId="4" fillId="2" borderId="2" xfId="0" applyFont="1" applyFill="1" applyBorder="1"/>
    <xf numFmtId="0" fontId="5" fillId="0" borderId="0" xfId="0" applyFont="1"/>
    <xf numFmtId="0" fontId="5" fillId="3" borderId="6" xfId="0" applyFont="1" applyFill="1" applyBorder="1"/>
    <xf numFmtId="0" fontId="5" fillId="3" borderId="1" xfId="0" applyFont="1" applyFill="1" applyBorder="1"/>
    <xf numFmtId="5" fontId="3" fillId="2" borderId="3" xfId="3" applyNumberFormat="1" applyFont="1" applyFill="1" applyBorder="1"/>
    <xf numFmtId="0" fontId="5" fillId="3" borderId="5" xfId="0" applyFont="1" applyFill="1" applyBorder="1"/>
    <xf numFmtId="5" fontId="5" fillId="3" borderId="6" xfId="3" applyNumberFormat="1" applyFont="1" applyFill="1" applyBorder="1"/>
    <xf numFmtId="164" fontId="5" fillId="3" borderId="6" xfId="1" applyNumberFormat="1" applyFont="1" applyFill="1" applyBorder="1"/>
    <xf numFmtId="164" fontId="2" fillId="4" borderId="1" xfId="1" applyNumberFormat="1" applyFont="1" applyFill="1" applyBorder="1" applyAlignment="1">
      <alignment horizontal="left"/>
    </xf>
    <xf numFmtId="164" fontId="2" fillId="4" borderId="5" xfId="1" applyNumberFormat="1" applyFont="1" applyFill="1" applyBorder="1" applyAlignment="1">
      <alignment horizontal="right" wrapText="1"/>
    </xf>
    <xf numFmtId="164" fontId="2" fillId="4" borderId="6" xfId="1" applyNumberFormat="1" applyFont="1" applyFill="1" applyBorder="1" applyAlignment="1">
      <alignment horizontal="right" wrapText="1"/>
    </xf>
    <xf numFmtId="164" fontId="3" fillId="6" borderId="3" xfId="1" applyNumberFormat="1" applyFont="1" applyFill="1" applyBorder="1"/>
    <xf numFmtId="165" fontId="3" fillId="6" borderId="3" xfId="1" applyNumberFormat="1" applyFont="1" applyFill="1" applyBorder="1"/>
    <xf numFmtId="9" fontId="3" fillId="6" borderId="4" xfId="2" applyFont="1" applyFill="1" applyBorder="1"/>
    <xf numFmtId="165" fontId="3" fillId="6" borderId="4" xfId="1" applyNumberFormat="1" applyFont="1" applyFill="1" applyBorder="1"/>
    <xf numFmtId="0" fontId="5" fillId="5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5" fontId="3" fillId="7" borderId="3" xfId="3" applyNumberFormat="1" applyFont="1" applyFill="1" applyBorder="1"/>
    <xf numFmtId="164" fontId="3" fillId="0" borderId="3" xfId="1" applyNumberFormat="1" applyFon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41"/>
  <sheetViews>
    <sheetView showGridLines="0" tabSelected="1" workbookViewId="0">
      <selection activeCell="F13" sqref="F13"/>
    </sheetView>
  </sheetViews>
  <sheetFormatPr baseColWidth="10" defaultColWidth="9.1640625" defaultRowHeight="13" x14ac:dyDescent="0.15"/>
  <cols>
    <col min="1" max="1" width="6.83203125" style="1" customWidth="1"/>
    <col min="2" max="2" width="33.5" style="1" customWidth="1"/>
    <col min="3" max="3" width="15.6640625" style="1" customWidth="1"/>
    <col min="4" max="4" width="3.1640625" style="1" customWidth="1"/>
    <col min="5" max="5" width="41.5" style="1" bestFit="1" customWidth="1"/>
    <col min="6" max="16384" width="9.1640625" style="1"/>
  </cols>
  <sheetData>
    <row r="1" spans="1:5" x14ac:dyDescent="0.15">
      <c r="A1" s="8" t="s">
        <v>20</v>
      </c>
    </row>
    <row r="2" spans="1:5" ht="25.5" customHeight="1" x14ac:dyDescent="0.15">
      <c r="A2" s="15" t="s">
        <v>2</v>
      </c>
      <c r="B2" s="16"/>
      <c r="C2" s="17" t="s">
        <v>3</v>
      </c>
      <c r="E2" s="22" t="s">
        <v>34</v>
      </c>
    </row>
    <row r="3" spans="1:5" x14ac:dyDescent="0.15">
      <c r="A3" s="5" t="s">
        <v>4</v>
      </c>
      <c r="B3" s="7"/>
      <c r="C3" s="3"/>
    </row>
    <row r="4" spans="1:5" x14ac:dyDescent="0.15">
      <c r="A4" s="3" t="s">
        <v>1</v>
      </c>
      <c r="B4" s="4"/>
      <c r="C4" s="25">
        <v>1</v>
      </c>
      <c r="E4" s="23" t="s">
        <v>32</v>
      </c>
    </row>
    <row r="5" spans="1:5" x14ac:dyDescent="0.15">
      <c r="A5" s="3" t="s">
        <v>6</v>
      </c>
      <c r="B5" s="4"/>
      <c r="C5" s="18">
        <v>1000</v>
      </c>
      <c r="E5" s="23" t="s">
        <v>32</v>
      </c>
    </row>
    <row r="6" spans="1:5" x14ac:dyDescent="0.15">
      <c r="A6" s="3" t="s">
        <v>7</v>
      </c>
      <c r="B6" s="4"/>
      <c r="C6" s="19">
        <v>2.4</v>
      </c>
      <c r="E6" s="23" t="s">
        <v>33</v>
      </c>
    </row>
    <row r="7" spans="1:5" x14ac:dyDescent="0.15">
      <c r="A7" s="9" t="s">
        <v>5</v>
      </c>
      <c r="B7" s="10"/>
      <c r="C7" s="14">
        <f>C4*C5*C6</f>
        <v>2400</v>
      </c>
      <c r="E7" s="23" t="s">
        <v>35</v>
      </c>
    </row>
    <row r="8" spans="1:5" x14ac:dyDescent="0.15">
      <c r="A8" s="4"/>
      <c r="B8" s="6"/>
      <c r="C8" s="2"/>
      <c r="E8" s="23"/>
    </row>
    <row r="9" spans="1:5" x14ac:dyDescent="0.15">
      <c r="A9" s="7" t="s">
        <v>11</v>
      </c>
      <c r="B9" s="6"/>
      <c r="C9" s="2"/>
      <c r="E9" s="23"/>
    </row>
    <row r="10" spans="1:5" x14ac:dyDescent="0.15">
      <c r="A10" s="3" t="s">
        <v>5</v>
      </c>
      <c r="B10" s="4"/>
      <c r="C10" s="2">
        <f>C7</f>
        <v>2400</v>
      </c>
      <c r="E10" s="23" t="s">
        <v>35</v>
      </c>
    </row>
    <row r="11" spans="1:5" x14ac:dyDescent="0.15">
      <c r="A11" s="3" t="s">
        <v>8</v>
      </c>
      <c r="B11" s="4"/>
      <c r="C11" s="20">
        <v>0.47</v>
      </c>
      <c r="E11" s="23" t="s">
        <v>33</v>
      </c>
    </row>
    <row r="12" spans="1:5" x14ac:dyDescent="0.15">
      <c r="A12" s="3" t="s">
        <v>31</v>
      </c>
      <c r="B12" s="4"/>
      <c r="C12" s="2">
        <f>C10*C11</f>
        <v>1128</v>
      </c>
      <c r="E12" s="23" t="s">
        <v>35</v>
      </c>
    </row>
    <row r="13" spans="1:5" x14ac:dyDescent="0.15">
      <c r="A13" s="4" t="s">
        <v>0</v>
      </c>
      <c r="B13" s="6"/>
      <c r="C13" s="21">
        <v>2</v>
      </c>
      <c r="E13" s="23" t="s">
        <v>33</v>
      </c>
    </row>
    <row r="14" spans="1:5" x14ac:dyDescent="0.15">
      <c r="A14" s="4" t="s">
        <v>9</v>
      </c>
      <c r="B14" s="6"/>
      <c r="C14" s="2">
        <f>C12*C13</f>
        <v>2256</v>
      </c>
      <c r="E14" s="23" t="s">
        <v>35</v>
      </c>
    </row>
    <row r="15" spans="1:5" x14ac:dyDescent="0.15">
      <c r="A15" s="4" t="s">
        <v>10</v>
      </c>
      <c r="B15" s="6"/>
      <c r="C15" s="21">
        <v>2.5</v>
      </c>
      <c r="E15" s="23" t="s">
        <v>33</v>
      </c>
    </row>
    <row r="16" spans="1:5" x14ac:dyDescent="0.15">
      <c r="A16" s="9" t="s">
        <v>12</v>
      </c>
      <c r="B16" s="10"/>
      <c r="C16" s="14">
        <f>C14/C15</f>
        <v>902.4</v>
      </c>
    </row>
    <row r="17" spans="1:5" x14ac:dyDescent="0.15">
      <c r="A17" s="4"/>
      <c r="B17" s="6"/>
      <c r="C17" s="2"/>
    </row>
    <row r="18" spans="1:5" x14ac:dyDescent="0.15">
      <c r="A18" s="7" t="s">
        <v>13</v>
      </c>
      <c r="B18" s="6"/>
      <c r="C18" s="2"/>
    </row>
    <row r="19" spans="1:5" x14ac:dyDescent="0.15">
      <c r="A19" s="3" t="s">
        <v>9</v>
      </c>
      <c r="B19" s="4"/>
      <c r="C19" s="2">
        <f>C14</f>
        <v>2256</v>
      </c>
      <c r="E19" s="23" t="s">
        <v>35</v>
      </c>
    </row>
    <row r="20" spans="1:5" x14ac:dyDescent="0.15">
      <c r="A20" s="4" t="s">
        <v>14</v>
      </c>
      <c r="B20" s="6"/>
      <c r="C20" s="24">
        <v>150</v>
      </c>
      <c r="E20" s="23" t="s">
        <v>36</v>
      </c>
    </row>
    <row r="21" spans="1:5" x14ac:dyDescent="0.15">
      <c r="A21" s="10" t="s">
        <v>24</v>
      </c>
      <c r="B21" s="12"/>
      <c r="C21" s="13">
        <f>ROUND(C19*C20,-3)</f>
        <v>338000</v>
      </c>
      <c r="E21" s="23" t="s">
        <v>35</v>
      </c>
    </row>
    <row r="22" spans="1:5" x14ac:dyDescent="0.15">
      <c r="A22" s="3" t="s">
        <v>15</v>
      </c>
      <c r="B22" s="4"/>
      <c r="C22" s="2">
        <f>C10*(1-C11)</f>
        <v>1272</v>
      </c>
      <c r="E22" s="23" t="s">
        <v>35</v>
      </c>
    </row>
    <row r="23" spans="1:5" x14ac:dyDescent="0.15">
      <c r="A23" s="4" t="s">
        <v>14</v>
      </c>
      <c r="B23" s="6"/>
      <c r="C23" s="24">
        <v>95</v>
      </c>
      <c r="E23" s="23" t="s">
        <v>36</v>
      </c>
    </row>
    <row r="24" spans="1:5" x14ac:dyDescent="0.15">
      <c r="A24" s="10" t="s">
        <v>25</v>
      </c>
      <c r="B24" s="12"/>
      <c r="C24" s="13">
        <f>ROUND(C22*C23,-3)</f>
        <v>121000</v>
      </c>
      <c r="E24" s="23" t="s">
        <v>35</v>
      </c>
    </row>
    <row r="25" spans="1:5" x14ac:dyDescent="0.15">
      <c r="A25" s="4"/>
      <c r="B25" s="6"/>
      <c r="C25" s="2"/>
    </row>
    <row r="26" spans="1:5" x14ac:dyDescent="0.15">
      <c r="A26" s="10" t="s">
        <v>26</v>
      </c>
      <c r="B26" s="12"/>
      <c r="C26" s="13">
        <f>C21+C24</f>
        <v>459000</v>
      </c>
      <c r="E26" s="23" t="s">
        <v>35</v>
      </c>
    </row>
    <row r="27" spans="1:5" x14ac:dyDescent="0.15">
      <c r="A27" s="10" t="s">
        <v>27</v>
      </c>
      <c r="B27" s="12"/>
      <c r="C27" s="13">
        <f>C26/(C19+C22)</f>
        <v>130.10204081632654</v>
      </c>
      <c r="E27" s="23" t="s">
        <v>35</v>
      </c>
    </row>
    <row r="28" spans="1:5" x14ac:dyDescent="0.15">
      <c r="A28" s="4"/>
      <c r="B28" s="6"/>
      <c r="C28" s="2"/>
    </row>
    <row r="29" spans="1:5" x14ac:dyDescent="0.15">
      <c r="A29" s="7" t="s">
        <v>23</v>
      </c>
      <c r="B29" s="6"/>
      <c r="C29" s="2"/>
    </row>
    <row r="30" spans="1:5" x14ac:dyDescent="0.15">
      <c r="A30" s="3" t="s">
        <v>1</v>
      </c>
      <c r="B30" s="4"/>
      <c r="C30" s="18">
        <v>1</v>
      </c>
      <c r="E30" s="23" t="s">
        <v>32</v>
      </c>
    </row>
    <row r="31" spans="1:5" x14ac:dyDescent="0.15">
      <c r="A31" s="4" t="s">
        <v>16</v>
      </c>
      <c r="B31" s="6"/>
      <c r="C31" s="11">
        <v>63400</v>
      </c>
      <c r="E31" s="23" t="s">
        <v>36</v>
      </c>
    </row>
    <row r="32" spans="1:5" x14ac:dyDescent="0.15">
      <c r="A32" s="10" t="s">
        <v>30</v>
      </c>
      <c r="B32" s="12"/>
      <c r="C32" s="13">
        <f>ROUND(C30*C31,-3)</f>
        <v>63000</v>
      </c>
      <c r="E32" s="23" t="s">
        <v>35</v>
      </c>
    </row>
    <row r="33" spans="1:5" x14ac:dyDescent="0.15">
      <c r="A33" s="4"/>
      <c r="B33" s="6"/>
      <c r="C33" s="2"/>
    </row>
    <row r="34" spans="1:5" x14ac:dyDescent="0.15">
      <c r="A34" s="10" t="s">
        <v>17</v>
      </c>
      <c r="B34" s="12"/>
      <c r="C34" s="13">
        <f>C26+C32</f>
        <v>522000</v>
      </c>
      <c r="E34" s="23" t="s">
        <v>35</v>
      </c>
    </row>
    <row r="35" spans="1:5" customFormat="1" x14ac:dyDescent="0.15">
      <c r="A35" s="6" t="s">
        <v>21</v>
      </c>
      <c r="B35" s="6" t="s">
        <v>18</v>
      </c>
    </row>
    <row r="36" spans="1:5" customFormat="1" x14ac:dyDescent="0.15">
      <c r="B36" s="6" t="s">
        <v>22</v>
      </c>
    </row>
    <row r="37" spans="1:5" customFormat="1" x14ac:dyDescent="0.15">
      <c r="B37" s="6" t="s">
        <v>19</v>
      </c>
    </row>
    <row r="38" spans="1:5" customFormat="1" x14ac:dyDescent="0.15">
      <c r="B38" s="6" t="s">
        <v>28</v>
      </c>
    </row>
    <row r="39" spans="1:5" customFormat="1" x14ac:dyDescent="0.15">
      <c r="B39" s="6" t="s">
        <v>29</v>
      </c>
    </row>
    <row r="40" spans="1:5" customFormat="1" x14ac:dyDescent="0.15">
      <c r="B40" s="6"/>
    </row>
    <row r="41" spans="1:5" customFormat="1" x14ac:dyDescent="0.15"/>
  </sheetData>
  <pageMargins left="0.25" right="0.25" top="0.75" bottom="0.75" header="0.3" footer="0.3"/>
  <pageSetup scale="76" orientation="landscape" horizontalDpi="4294967295" verticalDpi="4294967295" r:id="rId1"/>
  <headerFooter>
    <oddHeader>&amp;L&amp;"Century Gothic,Bold"Confidential - Not for Distribution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Sample-Single Event</vt:lpstr>
    </vt:vector>
  </TitlesOfParts>
  <Company>City of Anaheim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dmoreno</dc:creator>
  <cp:lastModifiedBy>Microsoft Office User</cp:lastModifiedBy>
  <cp:lastPrinted>2014-07-29T14:29:05Z</cp:lastPrinted>
  <dcterms:created xsi:type="dcterms:W3CDTF">2014-02-04T19:27:35Z</dcterms:created>
  <dcterms:modified xsi:type="dcterms:W3CDTF">2017-06-14T15:01:19Z</dcterms:modified>
</cp:coreProperties>
</file>